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hl_0">Лист1!$L$7</definedName>
    <definedName name="hn_0">Лист1!#REF!</definedName>
  </definedNames>
  <calcPr calcId="144525"/>
</workbook>
</file>

<file path=xl/calcChain.xml><?xml version="1.0" encoding="utf-8"?>
<calcChain xmlns="http://schemas.openxmlformats.org/spreadsheetml/2006/main">
  <c r="A23" i="1" l="1"/>
  <c r="A22" i="1"/>
  <c r="A21" i="1"/>
  <c r="A20" i="1"/>
  <c r="A19" i="1"/>
  <c r="A18" i="1"/>
  <c r="A17" i="1"/>
  <c r="A16" i="1"/>
  <c r="A15" i="1"/>
  <c r="A14" i="1"/>
  <c r="A13" i="1"/>
  <c r="A12" i="1"/>
  <c r="A11" i="1"/>
  <c r="A10" i="1"/>
  <c r="A9" i="1"/>
  <c r="A8" i="1"/>
  <c r="A7" i="1"/>
  <c r="A6" i="1"/>
  <c r="A5" i="1"/>
  <c r="A4" i="1"/>
  <c r="A3" i="1"/>
  <c r="C2" i="1"/>
</calcChain>
</file>

<file path=xl/sharedStrings.xml><?xml version="1.0" encoding="utf-8"?>
<sst xmlns="http://schemas.openxmlformats.org/spreadsheetml/2006/main" count="179" uniqueCount="109">
  <si>
    <t>ОВ</t>
  </si>
  <si>
    <t>Дата підтвердження / Оперативні вакансії</t>
  </si>
  <si>
    <t>Заробітна плата / Оперативні вакансії</t>
  </si>
  <si>
    <t>Номер вакансії / Оперативні вакансії</t>
  </si>
  <si>
    <t>Роботодавець (назва) / Оперативні вакансії</t>
  </si>
  <si>
    <t>Роботодавець (ЄДРПОУ) / Оперативні вакансії</t>
  </si>
  <si>
    <t>Стан вакансії / Оперативні вакансії</t>
  </si>
  <si>
    <t>Місце проведення робіт / Оперативні вакансії</t>
  </si>
  <si>
    <t>Телефон відділу кадрів / Оперативні вакансії</t>
  </si>
  <si>
    <t>Посада (назва) / Характеристика вакансії</t>
  </si>
  <si>
    <t>Завдання та обов'язки / Характеристика вакансії</t>
  </si>
  <si>
    <t>20332008180005</t>
  </si>
  <si>
    <t>ПАТ "ШРБУ"</t>
  </si>
  <si>
    <t>03336120</t>
  </si>
  <si>
    <t>Зареєстрована</t>
  </si>
  <si>
    <t>6310400000, Харківська область, Ізюм</t>
  </si>
  <si>
    <t>(05743)21526</t>
  </si>
  <si>
    <t>асфальтобетонник-варильник</t>
  </si>
  <si>
    <t>вигрузка бітума з цистерн,вагонів самосвалів та приготуваня чорно-вяжучих матеріалів (асвальтобетону) за пультом асвальтобетонної установки, налаштування установки. Варка асфальтних сумішів. Інна (05743)21526</t>
  </si>
  <si>
    <t>20332008120009</t>
  </si>
  <si>
    <t>ПП "СБ "ТИТАН-3"</t>
  </si>
  <si>
    <t>35831351</t>
  </si>
  <si>
    <t>Перспективна</t>
  </si>
  <si>
    <t>1414100000, Донецька область, Слов'янськ</t>
  </si>
  <si>
    <t>0626621363</t>
  </si>
  <si>
    <t>охоронник</t>
  </si>
  <si>
    <t>охорона території промислових підприємств, вахта два тижні, два тижні дома</t>
  </si>
  <si>
    <t>20332009020011</t>
  </si>
  <si>
    <t>НЕМНА ІРИНА БОРИСІВНА%</t>
  </si>
  <si>
    <t>2477800043</t>
  </si>
  <si>
    <t>швачка</t>
  </si>
  <si>
    <t>ПРИ СОБІ МАТИ РЕЗЮМЕ!!!Виконує всі види робіт з пошиву виробів вручну або на універсальних машинках, можливе стажування на робочому місці. Інна (05743) 21526</t>
  </si>
  <si>
    <t>20332008200004</t>
  </si>
  <si>
    <t>САМОЛЯК ОЛЬГА ОЛЕКСАНДРІВНА</t>
  </si>
  <si>
    <t>3201816542</t>
  </si>
  <si>
    <t>Актуальна</t>
  </si>
  <si>
    <t>0574321526</t>
  </si>
  <si>
    <t>продавець непродовольчих товарів</t>
  </si>
  <si>
    <t>ПРИ СОБІ МАТИ РЕЗЮМЕ! Торгівля товарами непродовольчої групи, демонстрація товарів потенційним покупцям та знання характеристик товарів.Інна (05743) 21526</t>
  </si>
  <si>
    <t>20332008110002</t>
  </si>
  <si>
    <t>ТОВ "СІЛЬКОМУНСЕРВІС"</t>
  </si>
  <si>
    <t>01241028</t>
  </si>
  <si>
    <t>(05743)57710</t>
  </si>
  <si>
    <t>бетоняр</t>
  </si>
  <si>
    <t xml:space="preserve">виконувати найпростіші роботи під час виготовлення бетонної суміші й укладання її у конструкції, залив бетонних кілець, можливе стажування на робочому місці
</t>
  </si>
  <si>
    <t>20332008050006</t>
  </si>
  <si>
    <t>СОВА ОЛЕКСАНДР ГРИГОРОВИЧ</t>
  </si>
  <si>
    <t>3120715311</t>
  </si>
  <si>
    <t>+380500408405</t>
  </si>
  <si>
    <t>Слюсар з ремонту колісних транспортних засобів</t>
  </si>
  <si>
    <t>ремонт та обслуговування автомобілів та прицепів, марки DAF. МАN .Проводити діагностику та профілактичний огляд автотранспортних засобів, виявляти дефекти.  0574321526 Оксана</t>
  </si>
  <si>
    <t>20332009010059</t>
  </si>
  <si>
    <t>ДНЗ "ІЗЮМСЬКИЙ РЦПО"</t>
  </si>
  <si>
    <t>02547837</t>
  </si>
  <si>
    <t>(05743)21100</t>
  </si>
  <si>
    <t>бухгалтер</t>
  </si>
  <si>
    <t>ведення бухгалтерського обліку, Розробляє калькуляцію на кожний вид продукції.
Визначає на основі встановлених рецептур закладання та вихід готової продукції.Складає на основі заявок  шеф-кухаря розрахунок необхідної кількості продуктів для виготовляння страв, напівфабрикатів та кулінарних виробів. 0574321526  Вікторія</t>
  </si>
  <si>
    <t>20332008200006</t>
  </si>
  <si>
    <t>СТОВ "ХЛІБОПРОДУКТ"</t>
  </si>
  <si>
    <t>31003855</t>
  </si>
  <si>
    <t>6322886502, Харківська область, Ізюмський район, Глинське</t>
  </si>
  <si>
    <t>підсобний робітник</t>
  </si>
  <si>
    <t>виконання підсобних робіт. Інна (05743) 21526</t>
  </si>
  <si>
    <t>20332009100002</t>
  </si>
  <si>
    <t>ВІДДІЛ ОСВІТИ ІЗЮМСЬКОЇ РДА</t>
  </si>
  <si>
    <t>02146110</t>
  </si>
  <si>
    <t>начальник господарського відділу</t>
  </si>
  <si>
    <t>забезпечує облік та збереження документації і статистичної звітності, безперервну експлуатацію інженерно-технічних комунікацій підрозділу, здійснює контроль за експлуатацією будівель та споруд. Інна 21526</t>
  </si>
  <si>
    <t>20332007200019</t>
  </si>
  <si>
    <t>УПРАВЛІННЯ ДЕРЖАВНОЇ КАЗНАЧЕЙСЬКОЇ СЛУЖБИ УКРАЇНИ У БОРІВСЬКОМУ РАЙОНІ ХАРКІВСЬКОЇ ОБЛАСТІ</t>
  </si>
  <si>
    <t>37880458</t>
  </si>
  <si>
    <t>6321055100, Харківська область, Борівський район, Борова</t>
  </si>
  <si>
    <t>(05759)61057</t>
  </si>
  <si>
    <t>Спеціаліст державної служби (місцевого самоврядування)</t>
  </si>
  <si>
    <t>ПРИ СОБІ МАТИ РЕЗЮМЕ. Надає методологічну допомогу та консультації клієнтам в експлуатації програмним забезпеченням, проводе контроль за діями спеціалістів при виникненні проблем у програмному забезпеченні. Тел. ( 05759) 61057 Тетяна Василівна.</t>
  </si>
  <si>
    <t>20332009080011</t>
  </si>
  <si>
    <t>СУКОВ ОЛЕГ ВІКТОРОВИЧ</t>
  </si>
  <si>
    <t>2728514599</t>
  </si>
  <si>
    <t>водій автотранспортних засобів</t>
  </si>
  <si>
    <t>перевезення продовольчих товарів з оптової бази по місту Ізюм та по Ізюмському району, на автомобілі ДЖАК ФАЛ, розкладання товару по автомобілю,  дотримання правил безпеки та правил дорожнього руху, можливе стажування на робочому місці  тел. 0574321526 Вікторія</t>
  </si>
  <si>
    <t>20332009080007</t>
  </si>
  <si>
    <t>ТОВ "ІЗЮМСЬКЕ АТП"</t>
  </si>
  <si>
    <t>34978521</t>
  </si>
  <si>
    <t>(05743) 2 15 26</t>
  </si>
  <si>
    <t>перевезення пасажирів по місту Ізюм, отримання коштів за проїзд від пасажирів та видача їм квитків. допомога при ремонті автобусів за потребою, ведення обліку кількості проданих квитків. Інна (05743)21526</t>
  </si>
  <si>
    <t>20332008170006</t>
  </si>
  <si>
    <t>ФІЛІЯ-ХАРКІВСЬКЕ ОБЛАСНЕ УПРАВЛІННЯ ПУБЛІЧНОГО АКЦІОНЕРНОГО ТОВАРИСТВА "ДЕРЖАВНИЙ ОЩАДНИЙ БАНК У%</t>
  </si>
  <si>
    <t>09351600</t>
  </si>
  <si>
    <t xml:space="preserve">(057)7758108 </t>
  </si>
  <si>
    <t>економіст</t>
  </si>
  <si>
    <t>ПРИ СОБІ МАТИ РЕЗЮМЕ.Обслуговування клієнтів  у відділенні. Робота з терміналом. Тел. (05759) 61057 Тетяна Василівна.</t>
  </si>
  <si>
    <t>20332008270027</t>
  </si>
  <si>
    <t>ТОВ "ІЗЮМСЬКЕ ЗВІРОГОСПОДАРСТВО"</t>
  </si>
  <si>
    <t>22663149</t>
  </si>
  <si>
    <t>0507502974</t>
  </si>
  <si>
    <t>електрик дільниці</t>
  </si>
  <si>
    <t>мати всі дозволи на роботу,проведення ремонту електрообладнання , його регулювання та перевірка роботи після ремонту , він виявляє та усуває несправності та пошкодження , електрик  встановлює , включає електровимірювальні прилади і проводить їх обслуговування, допуск до  мережі вище 1000 Вт. предварительно звонить директору (0507502974) Вячеслав Анатолійович 0574321526 Інна</t>
  </si>
  <si>
    <t>20332009010017</t>
  </si>
  <si>
    <t>ВІДДІЛ ОСВІТИ БОРІВСЬКОЇ РДА</t>
  </si>
  <si>
    <t>02146423</t>
  </si>
  <si>
    <t>05759-61354, 14-91,19-87</t>
  </si>
  <si>
    <t>тренер-викладач з виду спорту (спортивної школи, секції і т. ін.)</t>
  </si>
  <si>
    <t>При собі мати резюме! Проводить тренерування дітей у спортивних секціях з баскетболу, проводить спортивні змагання, можливе стажування.0990373404 Олена Василівна.</t>
  </si>
  <si>
    <t>20332009010015</t>
  </si>
  <si>
    <t>20332009010011</t>
  </si>
  <si>
    <t>20332009010014</t>
  </si>
  <si>
    <t>20332009010016</t>
  </si>
  <si>
    <t>20332009010018</t>
  </si>
  <si>
    <t>20332009010019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</si>
</sst>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0"/>
      <name val="Arial"/>
      <family val="2"/>
      <charset val="204"/>
    </font>
    <font>
      <sz val="10"/>
      <name val="Arial"/>
    </font>
    <font>
      <u/>
      <sz val="10"/>
      <color indexed="12"/>
      <name val="Arial"/>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49" fontId="1" fillId="0" borderId="1" applyFill="0" applyProtection="0">
      <alignment horizontal="center" vertical="center" wrapText="1"/>
    </xf>
    <xf numFmtId="4" fontId="2" fillId="0" borderId="0" applyFont="0" applyFill="0" applyBorder="0" applyProtection="0">
      <alignment horizontal="right"/>
    </xf>
    <xf numFmtId="0" fontId="3" fillId="0" borderId="0" applyNumberFormat="0" applyFill="0" applyBorder="0" applyProtection="0"/>
    <xf numFmtId="14" fontId="2" fillId="0" borderId="0" applyFont="0" applyFill="0" applyBorder="0" applyProtection="0"/>
    <xf numFmtId="49" fontId="2" fillId="0" borderId="0" applyFont="0" applyFill="0" applyBorder="0" applyProtection="0">
      <alignment wrapText="1"/>
    </xf>
  </cellStyleXfs>
  <cellXfs count="9">
    <xf numFmtId="0" fontId="0" fillId="0" borderId="0" xfId="0"/>
    <xf numFmtId="49" fontId="1" fillId="0" borderId="1" xfId="1">
      <alignment horizontal="center" vertical="center" wrapText="1"/>
    </xf>
    <xf numFmtId="49" fontId="1" fillId="0" borderId="1" xfId="1" applyBorder="1">
      <alignment horizontal="center" vertical="center" wrapText="1"/>
    </xf>
    <xf numFmtId="0" fontId="0" fillId="0" borderId="0" xfId="0" applyAlignment="1"/>
    <xf numFmtId="4" fontId="0" fillId="0" borderId="0" xfId="2" applyFont="1">
      <alignment horizontal="right"/>
    </xf>
    <xf numFmtId="0" fontId="3" fillId="0" borderId="0" xfId="3"/>
    <xf numFmtId="14" fontId="0" fillId="0" borderId="0" xfId="4" applyFont="1"/>
    <xf numFmtId="49" fontId="0" fillId="0" borderId="0" xfId="5" applyFont="1">
      <alignment wrapText="1"/>
    </xf>
    <xf numFmtId="0" fontId="0" fillId="0" borderId="0" xfId="5" applyNumberFormat="1" applyFont="1">
      <alignment wrapText="1"/>
    </xf>
  </cellXfs>
  <cellStyles count="6">
    <cellStyle name="fHead" xfId="1"/>
    <cellStyle name="vDa" xfId="4"/>
    <cellStyle name="vHl" xfId="3"/>
    <cellStyle name="vN0" xfId="2"/>
    <cellStyle name="vSt" xfId="5"/>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workbookViewId="0">
      <selection activeCell="H5" sqref="H5"/>
    </sheetView>
  </sheetViews>
  <sheetFormatPr defaultRowHeight="15" x14ac:dyDescent="0.25"/>
  <cols>
    <col min="1" max="1" width="4" bestFit="1" customWidth="1"/>
    <col min="2" max="2" width="13.140625" customWidth="1"/>
    <col min="3" max="3" width="16.42578125" customWidth="1"/>
    <col min="4" max="4" width="18" customWidth="1"/>
    <col min="5" max="5" width="32.85546875" customWidth="1"/>
    <col min="6" max="6" width="12.5703125" customWidth="1"/>
    <col min="7" max="7" width="17.28515625" customWidth="1"/>
    <col min="8" max="8" width="35.140625" customWidth="1"/>
    <col min="9" max="9" width="22.42578125" customWidth="1"/>
    <col min="10" max="10" width="30.140625" customWidth="1"/>
    <col min="11" max="11" width="56" customWidth="1"/>
  </cols>
  <sheetData>
    <row r="1" spans="1:11" ht="63.75" x14ac:dyDescent="0.25">
      <c r="A1" s="1" t="s">
        <v>0</v>
      </c>
      <c r="B1" s="2" t="s">
        <v>1</v>
      </c>
      <c r="C1" s="2" t="s">
        <v>2</v>
      </c>
      <c r="D1" s="2" t="s">
        <v>3</v>
      </c>
      <c r="E1" s="2" t="s">
        <v>4</v>
      </c>
      <c r="F1" s="2" t="s">
        <v>5</v>
      </c>
      <c r="G1" s="2" t="s">
        <v>6</v>
      </c>
      <c r="H1" s="2" t="s">
        <v>7</v>
      </c>
      <c r="I1" s="2" t="s">
        <v>8</v>
      </c>
      <c r="J1" s="2" t="s">
        <v>9</v>
      </c>
      <c r="K1" s="1" t="s">
        <v>10</v>
      </c>
    </row>
    <row r="2" spans="1:11" x14ac:dyDescent="0.25">
      <c r="A2" s="3"/>
      <c r="B2" s="3"/>
      <c r="C2" s="4">
        <f>SUBTOTAL(9,C3:C24)</f>
        <v>117000</v>
      </c>
      <c r="D2" s="3"/>
      <c r="E2" s="3"/>
      <c r="F2" s="3"/>
      <c r="G2" s="3"/>
      <c r="H2" s="3"/>
      <c r="I2" s="3"/>
      <c r="J2" s="3"/>
      <c r="K2" s="3"/>
    </row>
    <row r="3" spans="1:11" ht="60" x14ac:dyDescent="0.25">
      <c r="A3" s="5" t="e">
        <f>HYPERLINK(SUBSTITUTE(T(hl_0),"{0}","729332344488967"),hn_0)</f>
        <v>#REF!</v>
      </c>
      <c r="B3" s="6">
        <v>44081</v>
      </c>
      <c r="C3" s="4">
        <v>8000</v>
      </c>
      <c r="D3" s="7" t="s">
        <v>11</v>
      </c>
      <c r="E3" s="7" t="s">
        <v>12</v>
      </c>
      <c r="F3" s="7" t="s">
        <v>13</v>
      </c>
      <c r="G3" s="7" t="s">
        <v>14</v>
      </c>
      <c r="H3" s="7" t="s">
        <v>15</v>
      </c>
      <c r="I3" s="7" t="s">
        <v>16</v>
      </c>
      <c r="J3" s="7" t="s">
        <v>17</v>
      </c>
      <c r="K3" s="7" t="s">
        <v>18</v>
      </c>
    </row>
    <row r="4" spans="1:11" ht="30" x14ac:dyDescent="0.25">
      <c r="A4" s="5" t="e">
        <f>HYPERLINK(SUBSTITUTE(T(hl_0),"{0}","729332197122953"),hn_0)</f>
        <v>#REF!</v>
      </c>
      <c r="B4" s="6">
        <v>44084</v>
      </c>
      <c r="C4" s="4">
        <v>5000</v>
      </c>
      <c r="D4" s="7" t="s">
        <v>19</v>
      </c>
      <c r="E4" s="7" t="s">
        <v>20</v>
      </c>
      <c r="F4" s="7" t="s">
        <v>21</v>
      </c>
      <c r="G4" s="7" t="s">
        <v>22</v>
      </c>
      <c r="H4" s="7" t="s">
        <v>23</v>
      </c>
      <c r="I4" s="7" t="s">
        <v>24</v>
      </c>
      <c r="J4" s="7" t="s">
        <v>25</v>
      </c>
      <c r="K4" s="7" t="s">
        <v>26</v>
      </c>
    </row>
    <row r="5" spans="1:11" ht="60" x14ac:dyDescent="0.25">
      <c r="A5" s="5" t="e">
        <f>HYPERLINK(SUBSTITUTE(T(hl_0),"{0}","729332704754584"),hn_0)</f>
        <v>#REF!</v>
      </c>
      <c r="B5" s="6">
        <v>44081</v>
      </c>
      <c r="C5" s="4">
        <v>5000</v>
      </c>
      <c r="D5" s="7" t="s">
        <v>27</v>
      </c>
      <c r="E5" s="7" t="s">
        <v>28</v>
      </c>
      <c r="F5" s="7" t="s">
        <v>29</v>
      </c>
      <c r="G5" s="7" t="s">
        <v>14</v>
      </c>
      <c r="H5" s="7" t="s">
        <v>15</v>
      </c>
      <c r="I5" s="7" t="s">
        <v>16</v>
      </c>
      <c r="J5" s="7" t="s">
        <v>30</v>
      </c>
      <c r="K5" s="7" t="s">
        <v>31</v>
      </c>
    </row>
    <row r="6" spans="1:11" ht="60" x14ac:dyDescent="0.25">
      <c r="A6" s="5" t="e">
        <f>HYPERLINK(SUBSTITUTE(T(hl_0),"{0}","729332390463731"),hn_0)</f>
        <v>#REF!</v>
      </c>
      <c r="B6" s="6">
        <v>44082</v>
      </c>
      <c r="C6" s="4">
        <v>5000</v>
      </c>
      <c r="D6" s="7" t="s">
        <v>32</v>
      </c>
      <c r="E6" s="7" t="s">
        <v>33</v>
      </c>
      <c r="F6" s="7" t="s">
        <v>34</v>
      </c>
      <c r="G6" s="7" t="s">
        <v>35</v>
      </c>
      <c r="H6" s="7" t="s">
        <v>15</v>
      </c>
      <c r="I6" s="7" t="s">
        <v>36</v>
      </c>
      <c r="J6" s="7" t="s">
        <v>37</v>
      </c>
      <c r="K6" s="7" t="s">
        <v>38</v>
      </c>
    </row>
    <row r="7" spans="1:11" ht="75" x14ac:dyDescent="0.25">
      <c r="A7" s="5" t="e">
        <f>HYPERLINK(SUBSTITUTE(T(hl_0),"{0}","729332170180951"),hn_0)</f>
        <v>#REF!</v>
      </c>
      <c r="B7" s="6">
        <v>44081</v>
      </c>
      <c r="C7" s="4">
        <v>6000</v>
      </c>
      <c r="D7" s="7" t="s">
        <v>39</v>
      </c>
      <c r="E7" s="7" t="s">
        <v>40</v>
      </c>
      <c r="F7" s="7" t="s">
        <v>41</v>
      </c>
      <c r="G7" s="7" t="s">
        <v>35</v>
      </c>
      <c r="H7" s="7" t="s">
        <v>15</v>
      </c>
      <c r="I7" s="7" t="s">
        <v>42</v>
      </c>
      <c r="J7" s="7" t="s">
        <v>43</v>
      </c>
      <c r="K7" s="7" t="s">
        <v>44</v>
      </c>
    </row>
    <row r="8" spans="1:11" ht="60" x14ac:dyDescent="0.25">
      <c r="A8" s="5" t="e">
        <f>HYPERLINK(SUBSTITUTE(T(hl_0),"{0}","729332026019634"),hn_0)</f>
        <v>#REF!</v>
      </c>
      <c r="B8" s="6">
        <v>44084</v>
      </c>
      <c r="C8" s="4">
        <v>5000</v>
      </c>
      <c r="D8" s="7" t="s">
        <v>45</v>
      </c>
      <c r="E8" s="7" t="s">
        <v>46</v>
      </c>
      <c r="F8" s="7" t="s">
        <v>47</v>
      </c>
      <c r="G8" s="7" t="s">
        <v>22</v>
      </c>
      <c r="H8" s="7" t="s">
        <v>15</v>
      </c>
      <c r="I8" s="7" t="s">
        <v>48</v>
      </c>
      <c r="J8" s="7" t="s">
        <v>49</v>
      </c>
      <c r="K8" s="7" t="s">
        <v>50</v>
      </c>
    </row>
    <row r="9" spans="1:11" ht="105" x14ac:dyDescent="0.25">
      <c r="A9" s="5" t="e">
        <f>HYPERLINK(SUBSTITUTE(T(hl_0),"{0}","729332679727830"),hn_0)</f>
        <v>#REF!</v>
      </c>
      <c r="B9" s="6">
        <v>44081</v>
      </c>
      <c r="C9" s="4">
        <v>2500</v>
      </c>
      <c r="D9" s="7" t="s">
        <v>51</v>
      </c>
      <c r="E9" s="7" t="s">
        <v>52</v>
      </c>
      <c r="F9" s="7" t="s">
        <v>53</v>
      </c>
      <c r="G9" s="7" t="s">
        <v>35</v>
      </c>
      <c r="H9" s="7" t="s">
        <v>15</v>
      </c>
      <c r="I9" s="7" t="s">
        <v>54</v>
      </c>
      <c r="J9" s="7" t="s">
        <v>55</v>
      </c>
      <c r="K9" s="8" t="s">
        <v>56</v>
      </c>
    </row>
    <row r="10" spans="1:11" ht="30" x14ac:dyDescent="0.25">
      <c r="A10" s="5" t="e">
        <f>HYPERLINK(SUBSTITUTE(T(hl_0),"{0}","729332390543271"),hn_0)</f>
        <v>#REF!</v>
      </c>
      <c r="B10" s="6">
        <v>44077</v>
      </c>
      <c r="C10" s="4">
        <v>5000</v>
      </c>
      <c r="D10" s="7" t="s">
        <v>57</v>
      </c>
      <c r="E10" s="7" t="s">
        <v>58</v>
      </c>
      <c r="F10" s="7" t="s">
        <v>59</v>
      </c>
      <c r="G10" s="7" t="s">
        <v>14</v>
      </c>
      <c r="H10" s="7" t="s">
        <v>60</v>
      </c>
      <c r="I10" s="7" t="s">
        <v>16</v>
      </c>
      <c r="J10" s="7" t="s">
        <v>61</v>
      </c>
      <c r="K10" s="7" t="s">
        <v>62</v>
      </c>
    </row>
    <row r="11" spans="1:11" ht="60" x14ac:dyDescent="0.25">
      <c r="A11" s="5" t="e">
        <f>HYPERLINK(SUBSTITUTE(T(hl_0),"{0}","729332904679309"),hn_0)</f>
        <v>#REF!</v>
      </c>
      <c r="B11" s="6">
        <v>44084</v>
      </c>
      <c r="C11" s="4">
        <v>5500</v>
      </c>
      <c r="D11" s="7" t="s">
        <v>63</v>
      </c>
      <c r="E11" s="7" t="s">
        <v>64</v>
      </c>
      <c r="F11" s="7" t="s">
        <v>65</v>
      </c>
      <c r="G11" s="7" t="s">
        <v>14</v>
      </c>
      <c r="H11" s="7" t="s">
        <v>15</v>
      </c>
      <c r="I11" s="7" t="s">
        <v>16</v>
      </c>
      <c r="J11" s="7" t="s">
        <v>66</v>
      </c>
      <c r="K11" s="7" t="s">
        <v>67</v>
      </c>
    </row>
    <row r="12" spans="1:11" ht="75" x14ac:dyDescent="0.25">
      <c r="A12" s="5" t="e">
        <f>HYPERLINK(SUBSTITUTE(T(hl_0),"{0}","729331625875064"),hn_0)</f>
        <v>#REF!</v>
      </c>
      <c r="B12" s="6">
        <v>44069</v>
      </c>
      <c r="C12" s="4">
        <v>5300</v>
      </c>
      <c r="D12" s="7" t="s">
        <v>68</v>
      </c>
      <c r="E12" s="7" t="s">
        <v>69</v>
      </c>
      <c r="F12" s="7" t="s">
        <v>70</v>
      </c>
      <c r="G12" s="7" t="s">
        <v>35</v>
      </c>
      <c r="H12" s="7" t="s">
        <v>71</v>
      </c>
      <c r="I12" s="7" t="s">
        <v>72</v>
      </c>
      <c r="J12" s="7" t="s">
        <v>73</v>
      </c>
      <c r="K12" s="7" t="s">
        <v>74</v>
      </c>
    </row>
    <row r="13" spans="1:11" ht="75" x14ac:dyDescent="0.25">
      <c r="A13" s="5" t="e">
        <f>HYPERLINK(SUBSTITUTE(T(hl_0),"{0}","729332852712531"),hn_0)</f>
        <v>#REF!</v>
      </c>
      <c r="B13" s="6">
        <v>44082</v>
      </c>
      <c r="C13" s="4">
        <v>7500</v>
      </c>
      <c r="D13" s="7" t="s">
        <v>75</v>
      </c>
      <c r="E13" s="7" t="s">
        <v>76</v>
      </c>
      <c r="F13" s="7" t="s">
        <v>77</v>
      </c>
      <c r="G13" s="7" t="s">
        <v>14</v>
      </c>
      <c r="H13" s="7" t="s">
        <v>15</v>
      </c>
      <c r="I13" s="7" t="s">
        <v>36</v>
      </c>
      <c r="J13" s="7" t="s">
        <v>78</v>
      </c>
      <c r="K13" s="8" t="s">
        <v>79</v>
      </c>
    </row>
    <row r="14" spans="1:11" ht="60" x14ac:dyDescent="0.25">
      <c r="A14" s="5" t="e">
        <f>HYPERLINK(SUBSTITUTE(T(hl_0),"{0}","729332852087822"),hn_0)</f>
        <v>#REF!</v>
      </c>
      <c r="B14" s="6">
        <v>44082</v>
      </c>
      <c r="C14" s="4">
        <v>5000</v>
      </c>
      <c r="D14" s="7" t="s">
        <v>80</v>
      </c>
      <c r="E14" s="7" t="s">
        <v>81</v>
      </c>
      <c r="F14" s="7" t="s">
        <v>82</v>
      </c>
      <c r="G14" s="7" t="s">
        <v>14</v>
      </c>
      <c r="H14" s="7" t="s">
        <v>15</v>
      </c>
      <c r="I14" s="7" t="s">
        <v>83</v>
      </c>
      <c r="J14" s="7" t="s">
        <v>78</v>
      </c>
      <c r="K14" s="7" t="s">
        <v>84</v>
      </c>
    </row>
    <row r="15" spans="1:11" ht="75" x14ac:dyDescent="0.25">
      <c r="A15" s="5" t="e">
        <f>HYPERLINK(SUBSTITUTE(T(hl_0),"{0}","729332316419840"),hn_0)</f>
        <v>#REF!</v>
      </c>
      <c r="B15" s="6">
        <v>44081</v>
      </c>
      <c r="C15" s="4">
        <v>5000</v>
      </c>
      <c r="D15" s="7" t="s">
        <v>85</v>
      </c>
      <c r="E15" s="7" t="s">
        <v>86</v>
      </c>
      <c r="F15" s="7" t="s">
        <v>87</v>
      </c>
      <c r="G15" s="7" t="s">
        <v>35</v>
      </c>
      <c r="H15" s="7" t="s">
        <v>71</v>
      </c>
      <c r="I15" s="7" t="s">
        <v>88</v>
      </c>
      <c r="J15" s="7" t="s">
        <v>89</v>
      </c>
      <c r="K15" s="7" t="s">
        <v>90</v>
      </c>
    </row>
    <row r="16" spans="1:11" ht="120" x14ac:dyDescent="0.25">
      <c r="A16" s="5" t="e">
        <f>HYPERLINK(SUBSTITUTE(T(hl_0),"{0}","729332555462959"),hn_0)</f>
        <v>#REF!</v>
      </c>
      <c r="B16" s="6">
        <v>44074</v>
      </c>
      <c r="C16" s="4">
        <v>5200</v>
      </c>
      <c r="D16" s="7" t="s">
        <v>91</v>
      </c>
      <c r="E16" s="7" t="s">
        <v>92</v>
      </c>
      <c r="F16" s="7" t="s">
        <v>93</v>
      </c>
      <c r="G16" s="7" t="s">
        <v>14</v>
      </c>
      <c r="H16" s="7" t="s">
        <v>15</v>
      </c>
      <c r="I16" s="7" t="s">
        <v>94</v>
      </c>
      <c r="J16" s="7" t="s">
        <v>95</v>
      </c>
      <c r="K16" s="8" t="s">
        <v>96</v>
      </c>
    </row>
    <row r="17" spans="1:11" ht="60" x14ac:dyDescent="0.25">
      <c r="A17" s="5" t="e">
        <f>HYPERLINK(SUBSTITUTE(T(hl_0),"{0}","729332676207379"),hn_0)</f>
        <v>#REF!</v>
      </c>
      <c r="B17" s="6">
        <v>44082</v>
      </c>
      <c r="C17" s="4">
        <v>6000</v>
      </c>
      <c r="D17" s="7" t="s">
        <v>97</v>
      </c>
      <c r="E17" s="7" t="s">
        <v>98</v>
      </c>
      <c r="F17" s="7" t="s">
        <v>99</v>
      </c>
      <c r="G17" s="7" t="s">
        <v>14</v>
      </c>
      <c r="H17" s="7" t="s">
        <v>71</v>
      </c>
      <c r="I17" s="7" t="s">
        <v>100</v>
      </c>
      <c r="J17" s="7" t="s">
        <v>101</v>
      </c>
      <c r="K17" s="7" t="s">
        <v>102</v>
      </c>
    </row>
    <row r="18" spans="1:11" ht="60" x14ac:dyDescent="0.25">
      <c r="A18" s="5" t="e">
        <f>HYPERLINK(SUBSTITUTE(T(hl_0),"{0}","729332676207355"),hn_0)</f>
        <v>#REF!</v>
      </c>
      <c r="B18" s="6">
        <v>44082</v>
      </c>
      <c r="C18" s="4">
        <v>6000</v>
      </c>
      <c r="D18" s="7" t="s">
        <v>103</v>
      </c>
      <c r="E18" s="7" t="s">
        <v>98</v>
      </c>
      <c r="F18" s="7" t="s">
        <v>99</v>
      </c>
      <c r="G18" s="7" t="s">
        <v>14</v>
      </c>
      <c r="H18" s="7" t="s">
        <v>71</v>
      </c>
      <c r="I18" s="7" t="s">
        <v>100</v>
      </c>
      <c r="J18" s="7" t="s">
        <v>101</v>
      </c>
      <c r="K18" s="7" t="s">
        <v>102</v>
      </c>
    </row>
    <row r="19" spans="1:11" ht="60" x14ac:dyDescent="0.25">
      <c r="A19" s="5" t="e">
        <f>HYPERLINK(SUBSTITUTE(T(hl_0),"{0}","729332676177519"),hn_0)</f>
        <v>#REF!</v>
      </c>
      <c r="B19" s="6">
        <v>44082</v>
      </c>
      <c r="C19" s="4">
        <v>6000</v>
      </c>
      <c r="D19" s="7" t="s">
        <v>104</v>
      </c>
      <c r="E19" s="7" t="s">
        <v>98</v>
      </c>
      <c r="F19" s="7" t="s">
        <v>99</v>
      </c>
      <c r="G19" s="7" t="s">
        <v>14</v>
      </c>
      <c r="H19" s="7" t="s">
        <v>71</v>
      </c>
      <c r="I19" s="7" t="s">
        <v>100</v>
      </c>
      <c r="J19" s="7" t="s">
        <v>101</v>
      </c>
      <c r="K19" s="7" t="s">
        <v>102</v>
      </c>
    </row>
    <row r="20" spans="1:11" ht="60" x14ac:dyDescent="0.25">
      <c r="A20" s="5" t="e">
        <f>HYPERLINK(SUBSTITUTE(T(hl_0),"{0}","729332676207347"),hn_0)</f>
        <v>#REF!</v>
      </c>
      <c r="B20" s="6">
        <v>44082</v>
      </c>
      <c r="C20" s="4">
        <v>6000</v>
      </c>
      <c r="D20" s="7" t="s">
        <v>105</v>
      </c>
      <c r="E20" s="7" t="s">
        <v>98</v>
      </c>
      <c r="F20" s="7" t="s">
        <v>99</v>
      </c>
      <c r="G20" s="7" t="s">
        <v>14</v>
      </c>
      <c r="H20" s="7" t="s">
        <v>71</v>
      </c>
      <c r="I20" s="7" t="s">
        <v>100</v>
      </c>
      <c r="J20" s="7" t="s">
        <v>101</v>
      </c>
      <c r="K20" s="7" t="s">
        <v>102</v>
      </c>
    </row>
    <row r="21" spans="1:11" ht="60" x14ac:dyDescent="0.25">
      <c r="A21" s="5" t="e">
        <f>HYPERLINK(SUBSTITUTE(T(hl_0),"{0}","729332676207363"),hn_0)</f>
        <v>#REF!</v>
      </c>
      <c r="B21" s="6">
        <v>44082</v>
      </c>
      <c r="C21" s="4">
        <v>6000</v>
      </c>
      <c r="D21" s="7" t="s">
        <v>106</v>
      </c>
      <c r="E21" s="7" t="s">
        <v>98</v>
      </c>
      <c r="F21" s="7" t="s">
        <v>99</v>
      </c>
      <c r="G21" s="7" t="s">
        <v>14</v>
      </c>
      <c r="H21" s="7" t="s">
        <v>71</v>
      </c>
      <c r="I21" s="7" t="s">
        <v>100</v>
      </c>
      <c r="J21" s="7" t="s">
        <v>101</v>
      </c>
      <c r="K21" s="7" t="s">
        <v>102</v>
      </c>
    </row>
    <row r="22" spans="1:11" ht="60" x14ac:dyDescent="0.25">
      <c r="A22" s="5" t="e">
        <f>HYPERLINK(SUBSTITUTE(T(hl_0),"{0}","729332676207392"),hn_0)</f>
        <v>#REF!</v>
      </c>
      <c r="B22" s="6">
        <v>44082</v>
      </c>
      <c r="C22" s="4">
        <v>6000</v>
      </c>
      <c r="D22" s="7" t="s">
        <v>107</v>
      </c>
      <c r="E22" s="7" t="s">
        <v>98</v>
      </c>
      <c r="F22" s="7" t="s">
        <v>99</v>
      </c>
      <c r="G22" s="7" t="s">
        <v>14</v>
      </c>
      <c r="H22" s="7" t="s">
        <v>71</v>
      </c>
      <c r="I22" s="7" t="s">
        <v>100</v>
      </c>
      <c r="J22" s="7" t="s">
        <v>101</v>
      </c>
      <c r="K22" s="7" t="s">
        <v>102</v>
      </c>
    </row>
    <row r="23" spans="1:11" ht="60" x14ac:dyDescent="0.25">
      <c r="A23" s="5" t="e">
        <f>HYPERLINK(SUBSTITUTE(T(hl_0),"{0}","729332676207400"),hn_0)</f>
        <v>#REF!</v>
      </c>
      <c r="B23" s="6">
        <v>44082</v>
      </c>
      <c r="C23" s="4">
        <v>6000</v>
      </c>
      <c r="D23" s="7" t="s">
        <v>108</v>
      </c>
      <c r="E23" s="7" t="s">
        <v>98</v>
      </c>
      <c r="F23" s="7" t="s">
        <v>99</v>
      </c>
      <c r="G23" s="7" t="s">
        <v>14</v>
      </c>
      <c r="H23" s="7" t="s">
        <v>71</v>
      </c>
      <c r="I23" s="7" t="s">
        <v>100</v>
      </c>
      <c r="J23" s="7" t="s">
        <v>101</v>
      </c>
      <c r="K23" s="7" t="s">
        <v>102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hl_0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2020-09-11T12:07:50Z</dcterms:modified>
</cp:coreProperties>
</file>